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78512\Desktop\"/>
    </mc:Choice>
  </mc:AlternateContent>
  <xr:revisionPtr revIDLastSave="0" documentId="13_ncr:1_{372D108D-850D-4BE2-9E0A-8F372DCBE448}" xr6:coauthVersionLast="36" xr6:coauthVersionMax="36" xr10:uidLastSave="{00000000-0000-0000-0000-000000000000}"/>
  <bookViews>
    <workbookView xWindow="0" yWindow="0" windowWidth="23040" windowHeight="7572" activeTab="1" xr2:uid="{1CA772A6-230D-4E50-BDC8-72D56E79301E}"/>
  </bookViews>
  <sheets>
    <sheet name="Hárok1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2" l="1"/>
  <c r="C74" i="2"/>
  <c r="C67" i="2"/>
  <c r="C48" i="2"/>
  <c r="F43" i="1"/>
  <c r="E30" i="2"/>
  <c r="E19" i="2"/>
  <c r="E12" i="2"/>
  <c r="E11" i="2"/>
  <c r="E6" i="2"/>
  <c r="E43" i="1"/>
  <c r="I10" i="1"/>
  <c r="F10" i="1"/>
  <c r="E10" i="1"/>
  <c r="F8" i="1" l="1"/>
  <c r="F7" i="1"/>
  <c r="I8" i="1"/>
  <c r="I6" i="1"/>
  <c r="I9" i="1"/>
  <c r="I5" i="1"/>
  <c r="I4" i="1"/>
  <c r="I3" i="1"/>
  <c r="E11" i="1"/>
  <c r="I7" i="1" l="1"/>
  <c r="E15" i="2"/>
</calcChain>
</file>

<file path=xl/sharedStrings.xml><?xml version="1.0" encoding="utf-8"?>
<sst xmlns="http://schemas.openxmlformats.org/spreadsheetml/2006/main" count="233" uniqueCount="108">
  <si>
    <t>Prebytok rozpočtu z roku 2025 zahrnutý do rozpočtu za rok 2026</t>
  </si>
  <si>
    <t>Rozp.opatrenie č. 1 schválené 29.6.2026</t>
  </si>
  <si>
    <t>Kod zdroja</t>
  </si>
  <si>
    <t>Rozp.položka</t>
  </si>
  <si>
    <t xml:space="preserve">                     </t>
  </si>
  <si>
    <t>Suma</t>
  </si>
  <si>
    <t>Schvál. použitia prebytku  zahrnutého do rozpočtu za rok 2026</t>
  </si>
  <si>
    <t>Použité</t>
  </si>
  <si>
    <t>Zostatok</t>
  </si>
  <si>
    <t>Odstupné</t>
  </si>
  <si>
    <t>Splátky dlhodobého bankového úveru</t>
  </si>
  <si>
    <t>Rozp.klasifikácia</t>
  </si>
  <si>
    <t>.01.1.1.</t>
  </si>
  <si>
    <t>.01.7.0</t>
  </si>
  <si>
    <t>Úroky z dlhodobého bankového úveru</t>
  </si>
  <si>
    <t>.05.2.0</t>
  </si>
  <si>
    <t>Spoluúčasť pri výstavbe altánku 10 %</t>
  </si>
  <si>
    <t>.08.1.0</t>
  </si>
  <si>
    <t>Zostatok prebytku zahrnutého do rozpočtu za rok 2026 po schválení Rozpočtového opatrenia č. 1</t>
  </si>
  <si>
    <t xml:space="preserve">Čerpanie prebytku po schválení </t>
  </si>
  <si>
    <t>Schválené</t>
  </si>
  <si>
    <t>Neschválené</t>
  </si>
  <si>
    <t>x</t>
  </si>
  <si>
    <t>splátka dlhod.úveru Bank.výpis 26134</t>
  </si>
  <si>
    <t>.01.7.0.</t>
  </si>
  <si>
    <t>splátka dlhod.úveru Bank.výpis 26104</t>
  </si>
  <si>
    <t>splátka dlhod.úveru Bank.výpis 26167</t>
  </si>
  <si>
    <t>splátka úroku z dlhod.úveru Bank.výpis 26073</t>
  </si>
  <si>
    <t>.05.2.0.</t>
  </si>
  <si>
    <t>splátka úroku z dlhod.úveru Bank.výpis 26104</t>
  </si>
  <si>
    <t>splátka úroku z dlhod.úveru Bank.výpis 26134</t>
  </si>
  <si>
    <t>splátka úroku z dlhod.úveru Bank.výpis 26167</t>
  </si>
  <si>
    <t>splátka úroku z dlhod.úveru Bank.výpis 26195</t>
  </si>
  <si>
    <t>splátka dlhod.úveru Bank.výpis 26195</t>
  </si>
  <si>
    <t>splátka dlhod.úveru Bank.výpis 26225</t>
  </si>
  <si>
    <t>splátka úroku z dlhod.úveru Bank.výpis 26225</t>
  </si>
  <si>
    <t>splátka dlhod.úveru Bank.výpis 26258</t>
  </si>
  <si>
    <t>splátka úroku z dlhod.úveru Bank.výpis 26258</t>
  </si>
  <si>
    <t>Bank.výpis 26191 - úhr.FA 10177 -oporný múrik OcÚ úprava</t>
  </si>
  <si>
    <t>.01.1.1</t>
  </si>
  <si>
    <t>.08.2.0</t>
  </si>
  <si>
    <t>Bank.výpis 26231 - úhr. FA 10243- občerstv.vystupujúcim</t>
  </si>
  <si>
    <t>Bank.výpis 26232  - úhr. FA 10219-projekt.dokument.</t>
  </si>
  <si>
    <t>.04.5.1</t>
  </si>
  <si>
    <t>Kapitál.výdavok</t>
  </si>
  <si>
    <t>Bank.výpis 26232  - úhr. FA 10217-kosenie verej.priestr.</t>
  </si>
  <si>
    <t>.05.4.0</t>
  </si>
  <si>
    <t>Bank.výpis 26232 - úhr. FA 10248-pena na deň obce</t>
  </si>
  <si>
    <t>Bank.výpis 26232 - úhr. FA 10249-pena na deň obce</t>
  </si>
  <si>
    <t>Bank.výpis 26232 - úhr. FA 10228 - propagácia</t>
  </si>
  <si>
    <t>Bank.výpis 26246 - úhr. FA 10254 - úprava miest.komunik.</t>
  </si>
  <si>
    <t>Bank.výpis 26246 - úhr. FA 10253 - úprava miest.komunik.</t>
  </si>
  <si>
    <t>Bank.výpis 26246 - úhr. FA 10252-popl.SOZA</t>
  </si>
  <si>
    <t>Bank.výpis 26248 - úhr. FA 10257-vrecový asfalt</t>
  </si>
  <si>
    <t>Bank.výpis 26251 - úhr.FA 10256-čiast.úhr.honoráru</t>
  </si>
  <si>
    <t>Bank.výpis 26252 úhr. FA 10193-odchyt psov</t>
  </si>
  <si>
    <t>Bank.výpis 26252 úhr. FA 10240-skák.hrady</t>
  </si>
  <si>
    <t>Bank.výpis 26253 - úhr. FA 10269-servis infor.tabule</t>
  </si>
  <si>
    <t>Bank.výpis 26253 - úhr. FA 10268-tričká na deň obce</t>
  </si>
  <si>
    <t>Bank.výpis 26191 - úhr.FA 10178 -inžinier.práce ČOV</t>
  </si>
  <si>
    <t>Schválené použitie prebytku spolu</t>
  </si>
  <si>
    <t>Rozpočtové opatrenie č. 2</t>
  </si>
  <si>
    <t>Schválenie použitia prebytku rozpočtu 2025</t>
  </si>
  <si>
    <t>Bežný výd.</t>
  </si>
  <si>
    <t>SPOLU:</t>
  </si>
  <si>
    <t>Kapit.výd.</t>
  </si>
  <si>
    <t>SPOLU   bežné výdavky</t>
  </si>
  <si>
    <t>SPOLU   kapitálové výdavky</t>
  </si>
  <si>
    <t xml:space="preserve"> schválené použitie prebytku  29.9.2026</t>
  </si>
  <si>
    <t>Po schválení tohto rozpočtového opatrenia bude použitie prebytku z rozpočtu 2025 vo výške    31 544,00 €</t>
  </si>
  <si>
    <t>Zostáva použiť ešte   1 093,00 €  z prebytku rozpočtu</t>
  </si>
  <si>
    <t>Rozpočtové príjmy:</t>
  </si>
  <si>
    <t>454001 - Finančné prostriedky z rezervného fondu</t>
  </si>
  <si>
    <t>Schválenie použitia výdavkov s rezervného fondu:</t>
  </si>
  <si>
    <t>621 000 - Zdravotné poistenie do VšZP</t>
  </si>
  <si>
    <t>Použitie rezervného fondu na úhradu bežných výdavkov v celkovej výške 11 700,00 €</t>
  </si>
  <si>
    <t>625 001 - Nemocenské poistenie</t>
  </si>
  <si>
    <t>625 002 - Starobné poistenie</t>
  </si>
  <si>
    <t>625 003 - Úrazové poistenie</t>
  </si>
  <si>
    <t>625 004 - Invalidné poistenie</t>
  </si>
  <si>
    <t>625 005 - Poistenie v nezamestnanosti</t>
  </si>
  <si>
    <t>627 000 - Doplnkové dôchodkové poistenie</t>
  </si>
  <si>
    <t>SPOLU</t>
  </si>
  <si>
    <t>625 007 - Poistenie do rezervného fondu</t>
  </si>
  <si>
    <t>V júli 2026 sme so štátneho účelového fondu dostali príspevok od FPU na Tradičnú chuť Podpoľania a deň obce</t>
  </si>
  <si>
    <t>vo výške 5 900,00 €</t>
  </si>
  <si>
    <t>322 002 - Finančné prostriedky zo štátneho účelového fondu</t>
  </si>
  <si>
    <t>Rozpočtové výdavky hradené z príspevku FPÚ:</t>
  </si>
  <si>
    <t>633 004 - Nákup zariadenia - kotol</t>
  </si>
  <si>
    <t>633 006 - Materiál</t>
  </si>
  <si>
    <t>637 002 - Honoráre vystupujúcim</t>
  </si>
  <si>
    <t>637 004 - Propagácia</t>
  </si>
  <si>
    <t>637 036 - Občerstvenie</t>
  </si>
  <si>
    <t>Zhrnutie rozpočtového opatrenia č. 2:</t>
  </si>
  <si>
    <t>454 001 - Fin.prostr. z rezervného fondu</t>
  </si>
  <si>
    <t>322 002 - Fin. prostr.zo štátneho účelového fondu (FPU)</t>
  </si>
  <si>
    <t>Celkové navýšenie rozpočtových príjmov</t>
  </si>
  <si>
    <t>Navýšenie celkových rozpočtových príjmov:</t>
  </si>
  <si>
    <t>Navýšenie celkových rozpočtových výdavkov:</t>
  </si>
  <si>
    <t>635 006 - Oprava a údržba</t>
  </si>
  <si>
    <t>716 000 - Projektová dokumentácia</t>
  </si>
  <si>
    <t>Celkové navýšenie rozpočtových výdavkoch</t>
  </si>
  <si>
    <t>Celkové rozpočtové príjmy po schválení Rozpočtového opatrenia č. 2</t>
  </si>
  <si>
    <t>Celkové rozpočtové výdavky po schválení Rozpočtového opatrenia č. 2</t>
  </si>
  <si>
    <t>prebytok z rozpočtu 2025</t>
  </si>
  <si>
    <t>Ostatné výdavky už sú zahrnuté v rozpočtových výdavkoch, len zmenia kód zdroja - spôsob úhrady  rezervný fond,</t>
  </si>
  <si>
    <t>Rozpočet po úprave bude naďalej prebytkový</t>
  </si>
  <si>
    <t>611 000 - Tarifné mzdy zamestnancov OcÚ k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</si>
</sst>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1"/>
      <color theme="8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8" fontId="0" fillId="0" borderId="0" xfId="0" applyNumberFormat="1"/>
    <xf numFmtId="0" fontId="1" fillId="0" borderId="0" xfId="0" applyFont="1"/>
    <xf numFmtId="4" fontId="1" fillId="0" borderId="0" xfId="0" applyNumberFormat="1" applyFont="1"/>
    <xf numFmtId="8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8" fontId="3" fillId="0" borderId="0" xfId="0" applyNumberFormat="1" applyFont="1"/>
    <xf numFmtId="0" fontId="4" fillId="0" borderId="0" xfId="0" applyFont="1"/>
    <xf numFmtId="8" fontId="4" fillId="0" borderId="0" xfId="0" applyNumberFormat="1" applyFont="1"/>
    <xf numFmtId="4" fontId="4" fillId="0" borderId="0" xfId="0" applyNumberFormat="1" applyFont="1"/>
    <xf numFmtId="0" fontId="5" fillId="0" borderId="0" xfId="0" applyFont="1"/>
    <xf numFmtId="0" fontId="6" fillId="0" borderId="0" xfId="0" applyFont="1"/>
    <xf numFmtId="4" fontId="7" fillId="0" borderId="0" xfId="0" applyNumberFormat="1" applyFont="1"/>
    <xf numFmtId="0" fontId="7" fillId="0" borderId="0" xfId="0" applyFont="1"/>
    <xf numFmtId="8" fontId="7" fillId="0" borderId="0" xfId="0" applyNumberFormat="1" applyFont="1"/>
    <xf numFmtId="4" fontId="6" fillId="0" borderId="0" xfId="0" applyNumberFormat="1" applyFont="1"/>
    <xf numFmtId="8" fontId="6" fillId="0" borderId="0" xfId="0" applyNumberFormat="1" applyFont="1"/>
    <xf numFmtId="0" fontId="8" fillId="0" borderId="0" xfId="0" applyFont="1"/>
    <xf numFmtId="8" fontId="8" fillId="0" borderId="0" xfId="0" applyNumberFormat="1" applyFont="1"/>
    <xf numFmtId="4" fontId="8" fillId="0" borderId="0" xfId="0" applyNumberFormat="1" applyFont="1"/>
    <xf numFmtId="14" fontId="3" fillId="0" borderId="0" xfId="0" applyNumberFormat="1" applyFont="1"/>
    <xf numFmtId="8" fontId="1" fillId="0" borderId="0" xfId="0" applyNumberFormat="1" applyFont="1"/>
    <xf numFmtId="0" fontId="1" fillId="2" borderId="0" xfId="0" applyFont="1" applyFill="1"/>
    <xf numFmtId="0" fontId="5" fillId="2" borderId="0" xfId="0" applyFont="1" applyFill="1"/>
    <xf numFmtId="3" fontId="3" fillId="2" borderId="0" xfId="0" applyNumberFormat="1" applyFont="1" applyFill="1"/>
    <xf numFmtId="0" fontId="3" fillId="2" borderId="0" xfId="0" applyFont="1" applyFill="1"/>
    <xf numFmtId="4" fontId="8" fillId="2" borderId="0" xfId="0" applyNumberFormat="1" applyFont="1" applyFill="1"/>
    <xf numFmtId="8" fontId="7" fillId="2" borderId="0" xfId="0" applyNumberFormat="1" applyFont="1" applyFill="1"/>
    <xf numFmtId="8" fontId="6" fillId="2" borderId="0" xfId="0" applyNumberFormat="1" applyFont="1" applyFill="1"/>
    <xf numFmtId="8" fontId="1" fillId="2" borderId="0" xfId="0" applyNumberFormat="1" applyFont="1" applyFill="1"/>
    <xf numFmtId="0" fontId="8" fillId="0" borderId="5" xfId="0" applyFont="1" applyBorder="1"/>
    <xf numFmtId="0" fontId="7" fillId="0" borderId="5" xfId="0" applyFont="1" applyBorder="1"/>
    <xf numFmtId="0" fontId="6" fillId="0" borderId="6" xfId="0" applyFont="1" applyBorder="1"/>
    <xf numFmtId="0" fontId="9" fillId="0" borderId="8" xfId="0" applyFont="1" applyBorder="1"/>
    <xf numFmtId="0" fontId="7" fillId="0" borderId="8" xfId="0" applyFont="1" applyBorder="1"/>
    <xf numFmtId="0" fontId="6" fillId="0" borderId="9" xfId="0" applyFont="1" applyBorder="1"/>
    <xf numFmtId="0" fontId="10" fillId="0" borderId="2" xfId="0" applyFont="1" applyBorder="1"/>
    <xf numFmtId="3" fontId="11" fillId="0" borderId="2" xfId="0" applyNumberFormat="1" applyFont="1" applyBorder="1"/>
    <xf numFmtId="0" fontId="0" fillId="0" borderId="3" xfId="0" applyBorder="1"/>
    <xf numFmtId="0" fontId="10" fillId="0" borderId="4" xfId="0" applyFont="1" applyBorder="1"/>
    <xf numFmtId="0" fontId="10" fillId="0" borderId="5" xfId="0" applyFont="1" applyBorder="1"/>
    <xf numFmtId="3" fontId="10" fillId="0" borderId="5" xfId="0" applyNumberFormat="1" applyFont="1" applyBorder="1"/>
    <xf numFmtId="0" fontId="10" fillId="0" borderId="3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3" fontId="11" fillId="0" borderId="5" xfId="0" applyNumberFormat="1" applyFont="1" applyBorder="1"/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0" borderId="0" xfId="0" applyFont="1" applyFill="1" applyBorder="1"/>
    <xf numFmtId="0" fontId="13" fillId="0" borderId="0" xfId="0" applyFont="1"/>
    <xf numFmtId="0" fontId="14" fillId="0" borderId="8" xfId="0" applyFont="1" applyFill="1" applyBorder="1"/>
    <xf numFmtId="0" fontId="15" fillId="0" borderId="8" xfId="0" applyFont="1" applyBorder="1"/>
    <xf numFmtId="0" fontId="14" fillId="0" borderId="10" xfId="0" applyFont="1" applyBorder="1"/>
    <xf numFmtId="0" fontId="15" fillId="0" borderId="11" xfId="0" applyFont="1" applyBorder="1"/>
    <xf numFmtId="0" fontId="15" fillId="0" borderId="0" xfId="0" applyFont="1"/>
    <xf numFmtId="0" fontId="14" fillId="0" borderId="5" xfId="0" applyFont="1" applyBorder="1"/>
    <xf numFmtId="0" fontId="1" fillId="0" borderId="4" xfId="0" applyFont="1" applyBorder="1"/>
    <xf numFmtId="0" fontId="1" fillId="0" borderId="5" xfId="0" applyFont="1" applyBorder="1"/>
    <xf numFmtId="3" fontId="0" fillId="0" borderId="5" xfId="0" applyNumberFormat="1" applyFont="1" applyBorder="1"/>
    <xf numFmtId="0" fontId="0" fillId="0" borderId="4" xfId="0" applyFont="1" applyBorder="1"/>
    <xf numFmtId="0" fontId="0" fillId="0" borderId="5" xfId="0" applyFont="1" applyBorder="1"/>
    <xf numFmtId="3" fontId="1" fillId="0" borderId="5" xfId="0" applyNumberFormat="1" applyFont="1" applyBorder="1"/>
    <xf numFmtId="3" fontId="10" fillId="0" borderId="2" xfId="0" applyNumberFormat="1" applyFont="1" applyBorder="1"/>
    <xf numFmtId="0" fontId="1" fillId="0" borderId="6" xfId="0" applyFont="1" applyBorder="1"/>
    <xf numFmtId="0" fontId="0" fillId="0" borderId="0" xfId="0" applyFont="1"/>
    <xf numFmtId="0" fontId="0" fillId="0" borderId="6" xfId="0" applyFont="1" applyBorder="1"/>
    <xf numFmtId="4" fontId="1" fillId="0" borderId="5" xfId="0" applyNumberFormat="1" applyFont="1" applyBorder="1"/>
    <xf numFmtId="4" fontId="0" fillId="0" borderId="5" xfId="0" applyNumberFormat="1" applyFont="1" applyBorder="1"/>
    <xf numFmtId="0" fontId="10" fillId="0" borderId="12" xfId="0" applyFont="1" applyBorder="1"/>
    <xf numFmtId="0" fontId="10" fillId="0" borderId="13" xfId="0" applyFont="1" applyBorder="1"/>
    <xf numFmtId="0" fontId="0" fillId="0" borderId="6" xfId="0" applyBorder="1"/>
    <xf numFmtId="0" fontId="14" fillId="0" borderId="14" xfId="0" applyFont="1" applyFill="1" applyBorder="1"/>
    <xf numFmtId="0" fontId="14" fillId="0" borderId="8" xfId="0" applyFont="1" applyBorder="1"/>
    <xf numFmtId="0" fontId="15" fillId="0" borderId="9" xfId="0" applyFont="1" applyBorder="1"/>
    <xf numFmtId="0" fontId="14" fillId="0" borderId="9" xfId="0" applyFont="1" applyBorder="1"/>
    <xf numFmtId="0" fontId="1" fillId="0" borderId="13" xfId="0" applyFont="1" applyBorder="1"/>
    <xf numFmtId="0" fontId="14" fillId="0" borderId="13" xfId="0" applyFont="1" applyFill="1" applyBorder="1"/>
    <xf numFmtId="0" fontId="15" fillId="0" borderId="5" xfId="0" applyFont="1" applyBorder="1"/>
    <xf numFmtId="0" fontId="15" fillId="0" borderId="6" xfId="0" applyFont="1" applyBorder="1"/>
    <xf numFmtId="0" fontId="6" fillId="0" borderId="8" xfId="0" applyFont="1" applyBorder="1"/>
    <xf numFmtId="0" fontId="6" fillId="0" borderId="7" xfId="0" applyFont="1" applyBorder="1"/>
    <xf numFmtId="0" fontId="12" fillId="0" borderId="0" xfId="0" applyFont="1"/>
    <xf numFmtId="4" fontId="0" fillId="0" borderId="0" xfId="0" applyNumberFormat="1"/>
    <xf numFmtId="8" fontId="0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64CD-9B03-4CE1-BDFC-573114F89204}">
  <dimension ref="A1:I58"/>
  <sheetViews>
    <sheetView topLeftCell="A27" workbookViewId="0">
      <selection activeCell="A24" sqref="A24"/>
    </sheetView>
  </sheetViews>
  <sheetFormatPr defaultRowHeight="14.4" x14ac:dyDescent="0.3"/>
  <cols>
    <col min="1" max="1" width="54.88671875" customWidth="1"/>
    <col min="2" max="2" width="9.6640625" customWidth="1"/>
    <col min="3" max="3" width="13.88671875" customWidth="1"/>
    <col min="4" max="4" width="14.5546875" customWidth="1"/>
    <col min="5" max="5" width="10.33203125" bestFit="1" customWidth="1"/>
    <col min="6" max="6" width="10.33203125" customWidth="1"/>
    <col min="7" max="7" width="10.21875" style="14" customWidth="1"/>
    <col min="8" max="8" width="11.44140625" style="12" customWidth="1"/>
    <col min="9" max="10" width="10.33203125" bestFit="1" customWidth="1"/>
  </cols>
  <sheetData>
    <row r="1" spans="1:9" x14ac:dyDescent="0.3">
      <c r="A1" s="2" t="s">
        <v>0</v>
      </c>
      <c r="B1" s="3">
        <v>32637</v>
      </c>
      <c r="C1" s="4">
        <v>32636.79</v>
      </c>
      <c r="D1" s="4"/>
      <c r="E1" t="s">
        <v>4</v>
      </c>
    </row>
    <row r="2" spans="1:9" x14ac:dyDescent="0.3">
      <c r="B2" t="s">
        <v>2</v>
      </c>
      <c r="C2" s="5" t="s">
        <v>3</v>
      </c>
      <c r="D2" s="5" t="s">
        <v>11</v>
      </c>
      <c r="E2" s="8" t="s">
        <v>5</v>
      </c>
      <c r="F2" s="18" t="s">
        <v>7</v>
      </c>
      <c r="G2" s="14" t="s">
        <v>20</v>
      </c>
      <c r="H2" s="12" t="s">
        <v>21</v>
      </c>
      <c r="I2" t="s">
        <v>8</v>
      </c>
    </row>
    <row r="3" spans="1:9" x14ac:dyDescent="0.3">
      <c r="A3" t="s">
        <v>1</v>
      </c>
      <c r="B3">
        <v>46</v>
      </c>
      <c r="C3" s="6">
        <v>453000</v>
      </c>
      <c r="D3" s="6"/>
      <c r="E3" s="9">
        <v>32637</v>
      </c>
      <c r="F3" s="19"/>
      <c r="G3" s="15"/>
      <c r="H3" s="17"/>
      <c r="I3" s="1">
        <f t="shared" ref="I3:I9" si="0">E3-F3</f>
        <v>32637</v>
      </c>
    </row>
    <row r="4" spans="1:9" x14ac:dyDescent="0.3">
      <c r="C4" s="7"/>
      <c r="D4" s="7"/>
      <c r="E4" s="8"/>
      <c r="F4" s="18"/>
      <c r="G4" s="15"/>
      <c r="I4" s="1">
        <f t="shared" si="0"/>
        <v>0</v>
      </c>
    </row>
    <row r="5" spans="1:9" x14ac:dyDescent="0.3">
      <c r="A5" t="s">
        <v>6</v>
      </c>
      <c r="C5" s="5"/>
      <c r="D5" s="5"/>
      <c r="E5" s="8"/>
      <c r="F5" s="18"/>
      <c r="G5" s="15"/>
      <c r="I5" s="1">
        <f t="shared" si="0"/>
        <v>0</v>
      </c>
    </row>
    <row r="6" spans="1:9" x14ac:dyDescent="0.3">
      <c r="A6" t="s">
        <v>9</v>
      </c>
      <c r="B6" s="11">
        <v>46</v>
      </c>
      <c r="C6" s="6">
        <v>642012</v>
      </c>
      <c r="D6" s="6" t="s">
        <v>12</v>
      </c>
      <c r="E6" s="10">
        <v>14000</v>
      </c>
      <c r="F6" s="20"/>
      <c r="G6" s="15"/>
      <c r="H6" s="17"/>
      <c r="I6" s="1">
        <f t="shared" si="0"/>
        <v>14000</v>
      </c>
    </row>
    <row r="7" spans="1:9" x14ac:dyDescent="0.3">
      <c r="A7" t="s">
        <v>10</v>
      </c>
      <c r="B7" s="11">
        <v>46</v>
      </c>
      <c r="C7" s="6">
        <v>821005</v>
      </c>
      <c r="D7" s="5" t="s">
        <v>13</v>
      </c>
      <c r="E7" s="10">
        <v>2050</v>
      </c>
      <c r="F7" s="20">
        <f>E13+E14+E15+E20+E22+E24</f>
        <v>1207.8399999999999</v>
      </c>
      <c r="G7" s="15" t="s">
        <v>22</v>
      </c>
      <c r="H7" s="17"/>
      <c r="I7" s="1">
        <f t="shared" si="0"/>
        <v>842.16000000000008</v>
      </c>
    </row>
    <row r="8" spans="1:9" x14ac:dyDescent="0.3">
      <c r="A8" t="s">
        <v>14</v>
      </c>
      <c r="B8" s="11">
        <v>46</v>
      </c>
      <c r="C8" s="6">
        <v>651003</v>
      </c>
      <c r="D8" s="5" t="s">
        <v>15</v>
      </c>
      <c r="E8" s="8">
        <v>700</v>
      </c>
      <c r="F8" s="18">
        <f>E16+E17+E18+E19+E19+E21+E23+E25</f>
        <v>550.41000000000008</v>
      </c>
      <c r="G8" s="15" t="s">
        <v>22</v>
      </c>
      <c r="H8" s="17"/>
      <c r="I8" s="1">
        <f t="shared" si="0"/>
        <v>149.58999999999992</v>
      </c>
    </row>
    <row r="9" spans="1:9" x14ac:dyDescent="0.3">
      <c r="A9" t="s">
        <v>16</v>
      </c>
      <c r="B9" s="11">
        <v>46</v>
      </c>
      <c r="C9" s="6">
        <v>712001</v>
      </c>
      <c r="D9" s="5" t="s">
        <v>17</v>
      </c>
      <c r="E9" s="10">
        <v>4100</v>
      </c>
      <c r="F9" s="20"/>
      <c r="G9" s="15"/>
      <c r="H9" s="17"/>
      <c r="I9" s="1">
        <f t="shared" si="0"/>
        <v>4100</v>
      </c>
    </row>
    <row r="10" spans="1:9" x14ac:dyDescent="0.3">
      <c r="A10" s="23" t="s">
        <v>60</v>
      </c>
      <c r="B10" s="24"/>
      <c r="C10" s="25"/>
      <c r="D10" s="26"/>
      <c r="E10" s="27">
        <f>SUM(E6:E9)</f>
        <v>20850</v>
      </c>
      <c r="F10" s="27">
        <f>SUM(F3:F9)</f>
        <v>1758.25</v>
      </c>
      <c r="G10" s="28"/>
      <c r="H10" s="29"/>
      <c r="I10" s="30">
        <f>SUM(I4:I9)</f>
        <v>19091.75</v>
      </c>
    </row>
    <row r="11" spans="1:9" x14ac:dyDescent="0.3">
      <c r="A11" s="12" t="s">
        <v>18</v>
      </c>
      <c r="B11" s="11"/>
      <c r="C11" s="5"/>
      <c r="D11" s="5"/>
      <c r="E11" s="16">
        <f>E3-SUM(E6:E9)</f>
        <v>11787</v>
      </c>
      <c r="F11" s="20"/>
      <c r="G11" s="13"/>
      <c r="H11" s="16"/>
      <c r="I11" s="1"/>
    </row>
    <row r="12" spans="1:9" x14ac:dyDescent="0.3">
      <c r="A12" s="2" t="s">
        <v>19</v>
      </c>
      <c r="B12" s="11"/>
      <c r="C12" s="5"/>
      <c r="D12" s="5"/>
      <c r="E12" s="8"/>
      <c r="F12" s="18"/>
      <c r="I12" s="1"/>
    </row>
    <row r="13" spans="1:9" x14ac:dyDescent="0.3">
      <c r="A13" t="s">
        <v>25</v>
      </c>
      <c r="B13" s="11">
        <v>46</v>
      </c>
      <c r="C13" s="6">
        <v>821005</v>
      </c>
      <c r="D13" s="5" t="s">
        <v>24</v>
      </c>
      <c r="E13" s="8">
        <v>200.12</v>
      </c>
      <c r="F13" s="18"/>
      <c r="G13" s="14" t="s">
        <v>22</v>
      </c>
      <c r="I13" s="1"/>
    </row>
    <row r="14" spans="1:9" x14ac:dyDescent="0.3">
      <c r="A14" t="s">
        <v>23</v>
      </c>
      <c r="B14" s="11">
        <v>46</v>
      </c>
      <c r="C14" s="6">
        <v>821005</v>
      </c>
      <c r="D14" s="5" t="s">
        <v>24</v>
      </c>
      <c r="E14" s="8">
        <v>200.64</v>
      </c>
      <c r="F14" s="18"/>
      <c r="G14" s="14" t="s">
        <v>22</v>
      </c>
    </row>
    <row r="15" spans="1:9" x14ac:dyDescent="0.3">
      <c r="A15" t="s">
        <v>26</v>
      </c>
      <c r="B15" s="11">
        <v>46</v>
      </c>
      <c r="C15" s="6">
        <v>821005</v>
      </c>
      <c r="D15" s="5" t="s">
        <v>24</v>
      </c>
      <c r="E15" s="8">
        <v>201.16</v>
      </c>
      <c r="F15" s="18"/>
      <c r="G15" s="14" t="s">
        <v>22</v>
      </c>
    </row>
    <row r="16" spans="1:9" x14ac:dyDescent="0.3">
      <c r="A16" t="s">
        <v>27</v>
      </c>
      <c r="B16" s="11">
        <v>46</v>
      </c>
      <c r="C16" s="6">
        <v>651003</v>
      </c>
      <c r="D16" s="5" t="s">
        <v>28</v>
      </c>
      <c r="E16" s="8">
        <v>55.13</v>
      </c>
      <c r="F16" s="18"/>
      <c r="G16" s="14" t="s">
        <v>22</v>
      </c>
    </row>
    <row r="17" spans="1:9" x14ac:dyDescent="0.3">
      <c r="A17" t="s">
        <v>29</v>
      </c>
      <c r="B17" s="11">
        <v>46</v>
      </c>
      <c r="C17" s="6">
        <v>651003</v>
      </c>
      <c r="D17" s="5" t="s">
        <v>28</v>
      </c>
      <c r="E17" s="8">
        <v>71.92</v>
      </c>
      <c r="F17" s="18"/>
      <c r="G17" s="14" t="s">
        <v>22</v>
      </c>
    </row>
    <row r="18" spans="1:9" x14ac:dyDescent="0.3">
      <c r="A18" t="s">
        <v>30</v>
      </c>
      <c r="B18" s="11">
        <v>46</v>
      </c>
      <c r="C18" s="6">
        <v>651003</v>
      </c>
      <c r="D18" s="5" t="s">
        <v>28</v>
      </c>
      <c r="E18" s="8">
        <v>71.400000000000006</v>
      </c>
      <c r="F18" s="18"/>
      <c r="G18" s="14" t="s">
        <v>22</v>
      </c>
    </row>
    <row r="19" spans="1:9" x14ac:dyDescent="0.3">
      <c r="A19" t="s">
        <v>31</v>
      </c>
      <c r="B19" s="11">
        <v>46</v>
      </c>
      <c r="C19" s="6">
        <v>651003</v>
      </c>
      <c r="D19" s="5" t="s">
        <v>28</v>
      </c>
      <c r="E19" s="8">
        <v>70.88</v>
      </c>
      <c r="F19" s="18"/>
      <c r="G19" s="14" t="s">
        <v>22</v>
      </c>
    </row>
    <row r="20" spans="1:9" x14ac:dyDescent="0.3">
      <c r="A20" t="s">
        <v>33</v>
      </c>
      <c r="B20" s="11">
        <v>46</v>
      </c>
      <c r="C20" s="6">
        <v>821005</v>
      </c>
      <c r="D20" s="21" t="s">
        <v>24</v>
      </c>
      <c r="E20" s="8">
        <v>201.68</v>
      </c>
      <c r="F20" s="18"/>
      <c r="G20" s="14" t="s">
        <v>22</v>
      </c>
    </row>
    <row r="21" spans="1:9" x14ac:dyDescent="0.3">
      <c r="A21" t="s">
        <v>32</v>
      </c>
      <c r="B21" s="11">
        <v>46</v>
      </c>
      <c r="C21" s="6">
        <v>651003</v>
      </c>
      <c r="D21" s="5" t="s">
        <v>28</v>
      </c>
      <c r="E21" s="8">
        <v>70.36</v>
      </c>
      <c r="F21" s="18"/>
      <c r="G21" s="14" t="s">
        <v>22</v>
      </c>
    </row>
    <row r="22" spans="1:9" x14ac:dyDescent="0.3">
      <c r="A22" t="s">
        <v>34</v>
      </c>
      <c r="B22" s="11">
        <v>46</v>
      </c>
      <c r="C22" s="6">
        <v>821005</v>
      </c>
      <c r="D22" s="5" t="s">
        <v>24</v>
      </c>
      <c r="E22" s="8">
        <v>202.2</v>
      </c>
      <c r="F22" s="18"/>
      <c r="G22" s="14" t="s">
        <v>22</v>
      </c>
    </row>
    <row r="23" spans="1:9" x14ac:dyDescent="0.3">
      <c r="A23" t="s">
        <v>35</v>
      </c>
      <c r="B23" s="11">
        <v>46</v>
      </c>
      <c r="C23" s="6">
        <v>651003</v>
      </c>
      <c r="D23" s="5" t="s">
        <v>28</v>
      </c>
      <c r="E23" s="8">
        <v>69.84</v>
      </c>
      <c r="F23" s="18"/>
      <c r="G23" s="14" t="s">
        <v>22</v>
      </c>
    </row>
    <row r="24" spans="1:9" x14ac:dyDescent="0.3">
      <c r="A24" t="s">
        <v>36</v>
      </c>
      <c r="B24" s="11">
        <v>46</v>
      </c>
      <c r="C24" s="6">
        <v>821005</v>
      </c>
      <c r="D24" s="5" t="s">
        <v>24</v>
      </c>
      <c r="E24" s="8">
        <v>202.04</v>
      </c>
      <c r="F24" s="18"/>
      <c r="G24" s="14" t="s">
        <v>22</v>
      </c>
    </row>
    <row r="25" spans="1:9" ht="15" thickBot="1" x14ac:dyDescent="0.35">
      <c r="A25" t="s">
        <v>37</v>
      </c>
      <c r="B25" s="11">
        <v>46</v>
      </c>
      <c r="C25" s="6">
        <v>651003</v>
      </c>
      <c r="D25" s="5" t="s">
        <v>28</v>
      </c>
      <c r="E25" s="8">
        <v>70</v>
      </c>
      <c r="F25" s="18"/>
      <c r="G25" s="14" t="s">
        <v>22</v>
      </c>
    </row>
    <row r="26" spans="1:9" x14ac:dyDescent="0.3">
      <c r="A26" s="44" t="s">
        <v>38</v>
      </c>
      <c r="B26" s="45">
        <v>46</v>
      </c>
      <c r="C26" s="38">
        <v>635006</v>
      </c>
      <c r="D26" s="45" t="s">
        <v>39</v>
      </c>
      <c r="E26" s="45">
        <v>678</v>
      </c>
      <c r="F26" s="45">
        <v>678</v>
      </c>
      <c r="G26" s="45"/>
      <c r="H26" s="46" t="s">
        <v>22</v>
      </c>
    </row>
    <row r="27" spans="1:9" s="68" customFormat="1" x14ac:dyDescent="0.3">
      <c r="A27" s="63" t="s">
        <v>59</v>
      </c>
      <c r="B27" s="64">
        <v>46</v>
      </c>
      <c r="C27" s="62">
        <v>637005</v>
      </c>
      <c r="D27" s="64" t="s">
        <v>15</v>
      </c>
      <c r="E27" s="64">
        <v>1845</v>
      </c>
      <c r="F27" s="64">
        <v>1845</v>
      </c>
      <c r="G27" s="64"/>
      <c r="H27" s="69" t="s">
        <v>22</v>
      </c>
    </row>
    <row r="28" spans="1:9" x14ac:dyDescent="0.3">
      <c r="A28" s="49" t="s">
        <v>41</v>
      </c>
      <c r="B28" s="50">
        <v>46</v>
      </c>
      <c r="C28" s="47">
        <v>637036</v>
      </c>
      <c r="D28" s="50" t="s">
        <v>40</v>
      </c>
      <c r="E28" s="50">
        <v>500</v>
      </c>
      <c r="F28" s="50">
        <v>500</v>
      </c>
      <c r="G28" s="32"/>
      <c r="H28" s="33" t="s">
        <v>22</v>
      </c>
    </row>
    <row r="29" spans="1:9" x14ac:dyDescent="0.3">
      <c r="A29" s="63" t="s">
        <v>42</v>
      </c>
      <c r="B29" s="64">
        <v>46</v>
      </c>
      <c r="C29" s="62">
        <v>716000</v>
      </c>
      <c r="D29" s="64" t="s">
        <v>43</v>
      </c>
      <c r="E29" s="64">
        <v>676.5</v>
      </c>
      <c r="F29" s="64">
        <v>677</v>
      </c>
      <c r="G29" s="32"/>
      <c r="H29" s="33" t="s">
        <v>22</v>
      </c>
      <c r="I29" t="s">
        <v>44</v>
      </c>
    </row>
    <row r="30" spans="1:9" x14ac:dyDescent="0.3">
      <c r="A30" s="63" t="s">
        <v>45</v>
      </c>
      <c r="B30" s="64">
        <v>46</v>
      </c>
      <c r="C30" s="62">
        <v>635006</v>
      </c>
      <c r="D30" s="64" t="s">
        <v>46</v>
      </c>
      <c r="E30" s="71">
        <v>1460.14</v>
      </c>
      <c r="F30" s="64">
        <v>1460</v>
      </c>
      <c r="G30" s="32"/>
      <c r="H30" s="33" t="s">
        <v>22</v>
      </c>
    </row>
    <row r="31" spans="1:9" x14ac:dyDescent="0.3">
      <c r="A31" s="49" t="s">
        <v>47</v>
      </c>
      <c r="B31" s="50">
        <v>46</v>
      </c>
      <c r="C31" s="47">
        <v>633006</v>
      </c>
      <c r="D31" s="50" t="s">
        <v>40</v>
      </c>
      <c r="E31" s="50">
        <v>178</v>
      </c>
      <c r="F31" s="50">
        <v>178</v>
      </c>
      <c r="G31" s="32"/>
      <c r="H31" s="33" t="s">
        <v>22</v>
      </c>
    </row>
    <row r="32" spans="1:9" x14ac:dyDescent="0.3">
      <c r="A32" s="49" t="s">
        <v>48</v>
      </c>
      <c r="B32" s="50">
        <v>46</v>
      </c>
      <c r="C32" s="47">
        <v>636002</v>
      </c>
      <c r="D32" s="50" t="s">
        <v>40</v>
      </c>
      <c r="E32" s="50">
        <v>221.4</v>
      </c>
      <c r="F32" s="50">
        <v>221</v>
      </c>
      <c r="G32" s="32"/>
      <c r="H32" s="33" t="s">
        <v>22</v>
      </c>
    </row>
    <row r="33" spans="1:8" x14ac:dyDescent="0.3">
      <c r="A33" s="49" t="s">
        <v>49</v>
      </c>
      <c r="B33" s="50">
        <v>46</v>
      </c>
      <c r="C33" s="47">
        <v>637004</v>
      </c>
      <c r="D33" s="50" t="s">
        <v>40</v>
      </c>
      <c r="E33" s="50">
        <v>185.6</v>
      </c>
      <c r="F33" s="50">
        <v>186</v>
      </c>
      <c r="G33" s="32"/>
      <c r="H33" s="33" t="s">
        <v>22</v>
      </c>
    </row>
    <row r="34" spans="1:8" x14ac:dyDescent="0.3">
      <c r="A34" s="63" t="s">
        <v>50</v>
      </c>
      <c r="B34" s="64">
        <v>46</v>
      </c>
      <c r="C34" s="62">
        <v>635006</v>
      </c>
      <c r="D34" s="64" t="s">
        <v>43</v>
      </c>
      <c r="E34" s="64">
        <v>2687.24</v>
      </c>
      <c r="F34" s="64">
        <v>2687</v>
      </c>
      <c r="G34" s="32"/>
      <c r="H34" s="33" t="s">
        <v>22</v>
      </c>
    </row>
    <row r="35" spans="1:8" s="48" customFormat="1" x14ac:dyDescent="0.3">
      <c r="A35" s="49" t="s">
        <v>51</v>
      </c>
      <c r="B35" s="50">
        <v>46</v>
      </c>
      <c r="C35" s="47">
        <v>633004</v>
      </c>
      <c r="D35" s="50" t="s">
        <v>40</v>
      </c>
      <c r="E35" s="50">
        <v>41.7</v>
      </c>
      <c r="F35" s="50">
        <v>42</v>
      </c>
      <c r="G35" s="50"/>
      <c r="H35" s="51" t="s">
        <v>22</v>
      </c>
    </row>
    <row r="36" spans="1:8" s="48" customFormat="1" x14ac:dyDescent="0.3">
      <c r="A36" s="49" t="s">
        <v>52</v>
      </c>
      <c r="B36" s="50">
        <v>46</v>
      </c>
      <c r="C36" s="47">
        <v>637012</v>
      </c>
      <c r="D36" s="50" t="s">
        <v>40</v>
      </c>
      <c r="E36" s="50">
        <v>110.7</v>
      </c>
      <c r="F36" s="50">
        <v>111</v>
      </c>
      <c r="G36" s="50"/>
      <c r="H36" s="51" t="s">
        <v>22</v>
      </c>
    </row>
    <row r="37" spans="1:8" x14ac:dyDescent="0.3">
      <c r="A37" s="49" t="s">
        <v>53</v>
      </c>
      <c r="B37" s="50">
        <v>46</v>
      </c>
      <c r="C37" s="47">
        <v>633006</v>
      </c>
      <c r="D37" s="50" t="s">
        <v>43</v>
      </c>
      <c r="E37" s="50">
        <v>560.88</v>
      </c>
      <c r="F37" s="50">
        <v>561</v>
      </c>
      <c r="G37" s="32"/>
      <c r="H37" s="33" t="s">
        <v>22</v>
      </c>
    </row>
    <row r="38" spans="1:8" x14ac:dyDescent="0.3">
      <c r="A38" s="49" t="s">
        <v>54</v>
      </c>
      <c r="B38" s="50">
        <v>46</v>
      </c>
      <c r="C38" s="47">
        <v>637002</v>
      </c>
      <c r="D38" s="50" t="s">
        <v>40</v>
      </c>
      <c r="E38" s="50">
        <v>619</v>
      </c>
      <c r="F38" s="50">
        <v>619</v>
      </c>
      <c r="G38" s="32"/>
      <c r="H38" s="33" t="s">
        <v>22</v>
      </c>
    </row>
    <row r="39" spans="1:8" x14ac:dyDescent="0.3">
      <c r="A39" s="63" t="s">
        <v>55</v>
      </c>
      <c r="B39" s="64">
        <v>46</v>
      </c>
      <c r="C39" s="62">
        <v>637004</v>
      </c>
      <c r="D39" s="64" t="s">
        <v>46</v>
      </c>
      <c r="E39" s="64">
        <v>204</v>
      </c>
      <c r="F39" s="64">
        <v>204</v>
      </c>
      <c r="G39" s="32"/>
      <c r="H39" s="33" t="s">
        <v>22</v>
      </c>
    </row>
    <row r="40" spans="1:8" s="48" customFormat="1" x14ac:dyDescent="0.3">
      <c r="A40" s="49" t="s">
        <v>56</v>
      </c>
      <c r="B40" s="50">
        <v>46</v>
      </c>
      <c r="C40" s="47">
        <v>637002</v>
      </c>
      <c r="D40" s="50" t="s">
        <v>40</v>
      </c>
      <c r="E40" s="50">
        <v>159.19999999999999</v>
      </c>
      <c r="F40" s="50">
        <v>159</v>
      </c>
      <c r="G40" s="50"/>
      <c r="H40" s="51" t="s">
        <v>22</v>
      </c>
    </row>
    <row r="41" spans="1:8" s="48" customFormat="1" x14ac:dyDescent="0.3">
      <c r="A41" s="49" t="s">
        <v>57</v>
      </c>
      <c r="B41" s="50">
        <v>46</v>
      </c>
      <c r="C41" s="47">
        <v>635006</v>
      </c>
      <c r="D41" s="50" t="s">
        <v>39</v>
      </c>
      <c r="E41" s="50">
        <v>387.45</v>
      </c>
      <c r="F41" s="50">
        <v>387</v>
      </c>
      <c r="G41" s="50"/>
      <c r="H41" s="51" t="s">
        <v>22</v>
      </c>
    </row>
    <row r="42" spans="1:8" x14ac:dyDescent="0.3">
      <c r="A42" s="49" t="s">
        <v>58</v>
      </c>
      <c r="B42" s="50">
        <v>46</v>
      </c>
      <c r="C42" s="47">
        <v>633006</v>
      </c>
      <c r="D42" s="50" t="s">
        <v>40</v>
      </c>
      <c r="E42" s="50">
        <v>178.8</v>
      </c>
      <c r="F42" s="50">
        <v>179</v>
      </c>
      <c r="G42" s="32"/>
      <c r="H42" s="33" t="s">
        <v>22</v>
      </c>
    </row>
    <row r="43" spans="1:8" ht="15" thickBot="1" x14ac:dyDescent="0.35">
      <c r="A43" s="84" t="s">
        <v>68</v>
      </c>
      <c r="B43" s="34"/>
      <c r="C43" s="34"/>
      <c r="D43" s="34"/>
      <c r="E43" s="83">
        <f>SUM(E26:E42)</f>
        <v>10693.610000000002</v>
      </c>
      <c r="F43" s="83">
        <f>SUM(F26:F42)</f>
        <v>10694</v>
      </c>
      <c r="G43" s="35"/>
      <c r="H43" s="36"/>
    </row>
    <row r="44" spans="1:8" x14ac:dyDescent="0.3">
      <c r="E44" s="8"/>
      <c r="F44" s="18"/>
    </row>
    <row r="45" spans="1:8" x14ac:dyDescent="0.3">
      <c r="E45" s="8"/>
      <c r="F45" s="18"/>
    </row>
    <row r="46" spans="1:8" x14ac:dyDescent="0.3">
      <c r="E46" s="8"/>
      <c r="F46" s="18"/>
    </row>
    <row r="47" spans="1:8" x14ac:dyDescent="0.3">
      <c r="E47" s="8"/>
      <c r="F47" s="18"/>
    </row>
    <row r="48" spans="1:8" x14ac:dyDescent="0.3">
      <c r="E48" s="8"/>
      <c r="F48" s="18"/>
    </row>
    <row r="49" spans="5:6" x14ac:dyDescent="0.3">
      <c r="E49" s="8"/>
      <c r="F49" s="18"/>
    </row>
    <row r="50" spans="5:6" x14ac:dyDescent="0.3">
      <c r="E50" s="8"/>
      <c r="F50" s="18"/>
    </row>
    <row r="51" spans="5:6" x14ac:dyDescent="0.3">
      <c r="E51" s="8"/>
      <c r="F51" s="8"/>
    </row>
    <row r="52" spans="5:6" x14ac:dyDescent="0.3">
      <c r="E52" s="8"/>
      <c r="F52" s="8"/>
    </row>
    <row r="53" spans="5:6" x14ac:dyDescent="0.3">
      <c r="E53" s="8"/>
      <c r="F53" s="8"/>
    </row>
    <row r="54" spans="5:6" x14ac:dyDescent="0.3">
      <c r="E54" s="8"/>
      <c r="F54" s="8"/>
    </row>
    <row r="55" spans="5:6" x14ac:dyDescent="0.3">
      <c r="E55" s="8"/>
      <c r="F55" s="8"/>
    </row>
    <row r="56" spans="5:6" x14ac:dyDescent="0.3">
      <c r="E56" s="8"/>
      <c r="F56" s="8"/>
    </row>
    <row r="57" spans="5:6" x14ac:dyDescent="0.3">
      <c r="E57" s="8"/>
      <c r="F57" s="8"/>
    </row>
    <row r="58" spans="5:6" x14ac:dyDescent="0.3">
      <c r="E58" s="8"/>
      <c r="F58" s="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E630-6031-4A30-B510-33CC793C2AED}">
  <dimension ref="A1:F90"/>
  <sheetViews>
    <sheetView tabSelected="1" topLeftCell="A67" workbookViewId="0">
      <selection activeCell="A40" sqref="A40"/>
    </sheetView>
  </sheetViews>
  <sheetFormatPr defaultRowHeight="14.4" x14ac:dyDescent="0.3"/>
  <cols>
    <col min="1" max="1" width="51.6640625" customWidth="1"/>
    <col min="2" max="2" width="8.88671875" customWidth="1"/>
    <col min="3" max="3" width="11.33203125" customWidth="1"/>
    <col min="4" max="4" width="7.33203125" customWidth="1"/>
    <col min="5" max="5" width="8.5546875" customWidth="1"/>
    <col min="6" max="6" width="9.5546875" bestFit="1" customWidth="1"/>
  </cols>
  <sheetData>
    <row r="1" spans="1:6" x14ac:dyDescent="0.3">
      <c r="A1" t="s">
        <v>61</v>
      </c>
    </row>
    <row r="2" spans="1:6" x14ac:dyDescent="0.3">
      <c r="A2" s="2" t="s">
        <v>62</v>
      </c>
    </row>
    <row r="3" spans="1:6" ht="15" thickBot="1" x14ac:dyDescent="0.35">
      <c r="A3" s="2"/>
    </row>
    <row r="4" spans="1:6" x14ac:dyDescent="0.3">
      <c r="A4" s="72" t="s">
        <v>38</v>
      </c>
      <c r="B4" s="37">
        <v>46</v>
      </c>
      <c r="C4" s="66">
        <v>635006</v>
      </c>
      <c r="D4" s="37" t="s">
        <v>39</v>
      </c>
      <c r="E4" s="37">
        <v>678</v>
      </c>
      <c r="F4" s="39" t="s">
        <v>63</v>
      </c>
    </row>
    <row r="5" spans="1:6" x14ac:dyDescent="0.3">
      <c r="A5" s="73" t="s">
        <v>57</v>
      </c>
      <c r="B5" s="41">
        <v>46</v>
      </c>
      <c r="C5" s="42">
        <v>635006</v>
      </c>
      <c r="D5" s="41" t="s">
        <v>39</v>
      </c>
      <c r="E5" s="41">
        <v>387.45</v>
      </c>
      <c r="F5" s="74" t="s">
        <v>63</v>
      </c>
    </row>
    <row r="6" spans="1:6" ht="15" thickBot="1" x14ac:dyDescent="0.35">
      <c r="A6" s="75" t="s">
        <v>66</v>
      </c>
      <c r="B6" s="55"/>
      <c r="C6" s="55"/>
      <c r="D6" s="55"/>
      <c r="E6" s="76">
        <f>SUM(E4:E5)</f>
        <v>1065.45</v>
      </c>
      <c r="F6" s="78" t="s">
        <v>63</v>
      </c>
    </row>
    <row r="7" spans="1:6" s="58" customFormat="1" ht="15" thickBot="1" x14ac:dyDescent="0.35"/>
    <row r="8" spans="1:6" s="58" customFormat="1" x14ac:dyDescent="0.3">
      <c r="A8" s="72" t="s">
        <v>53</v>
      </c>
      <c r="B8" s="37">
        <v>46</v>
      </c>
      <c r="C8" s="66">
        <v>633006</v>
      </c>
      <c r="D8" s="37" t="s">
        <v>43</v>
      </c>
      <c r="E8" s="37">
        <v>560.88</v>
      </c>
      <c r="F8" s="43" t="s">
        <v>63</v>
      </c>
    </row>
    <row r="9" spans="1:6" x14ac:dyDescent="0.3">
      <c r="A9" s="79" t="s">
        <v>42</v>
      </c>
      <c r="B9" s="61">
        <v>46</v>
      </c>
      <c r="C9" s="65">
        <v>716000</v>
      </c>
      <c r="D9" s="61" t="s">
        <v>43</v>
      </c>
      <c r="E9" s="61">
        <v>676.5</v>
      </c>
      <c r="F9" s="67" t="s">
        <v>65</v>
      </c>
    </row>
    <row r="10" spans="1:6" x14ac:dyDescent="0.3">
      <c r="A10" s="79" t="s">
        <v>50</v>
      </c>
      <c r="B10" s="61">
        <v>46</v>
      </c>
      <c r="C10" s="65">
        <v>635006</v>
      </c>
      <c r="D10" s="61" t="s">
        <v>43</v>
      </c>
      <c r="E10" s="61">
        <v>2687.24</v>
      </c>
      <c r="F10" s="67" t="s">
        <v>63</v>
      </c>
    </row>
    <row r="11" spans="1:6" x14ac:dyDescent="0.3">
      <c r="A11" s="80" t="s">
        <v>66</v>
      </c>
      <c r="B11" s="81"/>
      <c r="C11" s="81"/>
      <c r="D11" s="81"/>
      <c r="E11" s="59">
        <f>SUM(E8+E10)</f>
        <v>3248.12</v>
      </c>
      <c r="F11" s="82"/>
    </row>
    <row r="12" spans="1:6" ht="15" thickBot="1" x14ac:dyDescent="0.35">
      <c r="A12" s="75" t="s">
        <v>67</v>
      </c>
      <c r="B12" s="55"/>
      <c r="C12" s="55"/>
      <c r="D12" s="55"/>
      <c r="E12" s="76">
        <f>E9</f>
        <v>676.5</v>
      </c>
      <c r="F12" s="77"/>
    </row>
    <row r="14" spans="1:6" x14ac:dyDescent="0.3">
      <c r="A14" s="60" t="s">
        <v>59</v>
      </c>
      <c r="B14" s="61">
        <v>46</v>
      </c>
      <c r="C14" s="65">
        <v>637005</v>
      </c>
      <c r="D14" s="61" t="s">
        <v>15</v>
      </c>
      <c r="E14" s="61">
        <v>1845</v>
      </c>
      <c r="F14" s="31" t="s">
        <v>63</v>
      </c>
    </row>
    <row r="15" spans="1:6" ht="15" thickBot="1" x14ac:dyDescent="0.35">
      <c r="A15" s="54" t="s">
        <v>66</v>
      </c>
      <c r="B15" s="55"/>
      <c r="C15" s="55"/>
      <c r="D15" s="55"/>
      <c r="E15" s="56">
        <f>SUM(E16:E16)</f>
        <v>0</v>
      </c>
      <c r="F15" s="57"/>
    </row>
    <row r="17" spans="1:6" x14ac:dyDescent="0.3">
      <c r="A17" s="60" t="s">
        <v>45</v>
      </c>
      <c r="B17" s="61">
        <v>46</v>
      </c>
      <c r="C17" s="65">
        <v>635006</v>
      </c>
      <c r="D17" s="61" t="s">
        <v>46</v>
      </c>
      <c r="E17" s="70">
        <v>1460.14</v>
      </c>
      <c r="F17" s="61"/>
    </row>
    <row r="18" spans="1:6" x14ac:dyDescent="0.3">
      <c r="A18" s="60" t="s">
        <v>55</v>
      </c>
      <c r="B18" s="61">
        <v>46</v>
      </c>
      <c r="C18" s="65">
        <v>637004</v>
      </c>
      <c r="D18" s="61" t="s">
        <v>46</v>
      </c>
      <c r="E18" s="61">
        <v>204</v>
      </c>
      <c r="F18" s="61"/>
    </row>
    <row r="19" spans="1:6" ht="15" thickBot="1" x14ac:dyDescent="0.35">
      <c r="A19" s="54" t="s">
        <v>66</v>
      </c>
      <c r="B19" s="55"/>
      <c r="C19" s="55"/>
      <c r="D19" s="55"/>
      <c r="E19" s="56">
        <f>SUM(E17:E18)</f>
        <v>1664.14</v>
      </c>
      <c r="F19" s="57"/>
    </row>
    <row r="21" spans="1:6" x14ac:dyDescent="0.3">
      <c r="A21" s="40" t="s">
        <v>41</v>
      </c>
      <c r="B21" s="41">
        <v>46</v>
      </c>
      <c r="C21" s="42">
        <v>637036</v>
      </c>
      <c r="D21" s="41" t="s">
        <v>40</v>
      </c>
      <c r="E21" s="41">
        <v>500</v>
      </c>
      <c r="F21" s="41"/>
    </row>
    <row r="22" spans="1:6" s="2" customFormat="1" x14ac:dyDescent="0.3">
      <c r="A22" s="40" t="s">
        <v>47</v>
      </c>
      <c r="B22" s="41">
        <v>46</v>
      </c>
      <c r="C22" s="42">
        <v>633006</v>
      </c>
      <c r="D22" s="41" t="s">
        <v>40</v>
      </c>
      <c r="E22" s="41">
        <v>178</v>
      </c>
      <c r="F22" s="41"/>
    </row>
    <row r="23" spans="1:6" s="2" customFormat="1" x14ac:dyDescent="0.3">
      <c r="A23" s="40" t="s">
        <v>48</v>
      </c>
      <c r="B23" s="41">
        <v>46</v>
      </c>
      <c r="C23" s="42">
        <v>636002</v>
      </c>
      <c r="D23" s="41" t="s">
        <v>40</v>
      </c>
      <c r="E23" s="41">
        <v>221.4</v>
      </c>
      <c r="F23" s="41"/>
    </row>
    <row r="24" spans="1:6" x14ac:dyDescent="0.3">
      <c r="A24" s="40" t="s">
        <v>49</v>
      </c>
      <c r="B24" s="41">
        <v>46</v>
      </c>
      <c r="C24" s="42">
        <v>637004</v>
      </c>
      <c r="D24" s="41" t="s">
        <v>40</v>
      </c>
      <c r="E24" s="41">
        <v>185.6</v>
      </c>
      <c r="F24" s="41"/>
    </row>
    <row r="25" spans="1:6" x14ac:dyDescent="0.3">
      <c r="A25" s="40" t="s">
        <v>51</v>
      </c>
      <c r="B25" s="41">
        <v>46</v>
      </c>
      <c r="C25" s="42">
        <v>633004</v>
      </c>
      <c r="D25" s="41" t="s">
        <v>40</v>
      </c>
      <c r="E25" s="41">
        <v>41.7</v>
      </c>
      <c r="F25" s="41"/>
    </row>
    <row r="26" spans="1:6" x14ac:dyDescent="0.3">
      <c r="A26" s="40" t="s">
        <v>52</v>
      </c>
      <c r="B26" s="41">
        <v>46</v>
      </c>
      <c r="C26" s="42">
        <v>637012</v>
      </c>
      <c r="D26" s="41" t="s">
        <v>40</v>
      </c>
      <c r="E26" s="41">
        <v>110.7</v>
      </c>
      <c r="F26" s="41"/>
    </row>
    <row r="27" spans="1:6" x14ac:dyDescent="0.3">
      <c r="A27" s="40" t="s">
        <v>54</v>
      </c>
      <c r="B27" s="41">
        <v>46</v>
      </c>
      <c r="C27" s="42">
        <v>637002</v>
      </c>
      <c r="D27" s="41" t="s">
        <v>40</v>
      </c>
      <c r="E27" s="41">
        <v>619</v>
      </c>
      <c r="F27" s="41"/>
    </row>
    <row r="28" spans="1:6" x14ac:dyDescent="0.3">
      <c r="A28" s="40" t="s">
        <v>56</v>
      </c>
      <c r="B28" s="41">
        <v>46</v>
      </c>
      <c r="C28" s="42">
        <v>637002</v>
      </c>
      <c r="D28" s="41" t="s">
        <v>40</v>
      </c>
      <c r="E28" s="41">
        <v>159.19999999999999</v>
      </c>
      <c r="F28" s="41"/>
    </row>
    <row r="29" spans="1:6" x14ac:dyDescent="0.3">
      <c r="A29" s="40" t="s">
        <v>58</v>
      </c>
      <c r="B29" s="41">
        <v>46</v>
      </c>
      <c r="C29" s="42">
        <v>633006</v>
      </c>
      <c r="D29" s="41" t="s">
        <v>40</v>
      </c>
      <c r="E29" s="41">
        <v>178.8</v>
      </c>
      <c r="F29" s="41"/>
    </row>
    <row r="30" spans="1:6" ht="15" thickBot="1" x14ac:dyDescent="0.35">
      <c r="A30" s="54" t="s">
        <v>66</v>
      </c>
      <c r="B30" s="55"/>
      <c r="C30" s="55"/>
      <c r="D30" s="55"/>
      <c r="E30" s="56">
        <f>SUM(E21:E29)</f>
        <v>2194.4</v>
      </c>
      <c r="F30" s="57"/>
    </row>
    <row r="32" spans="1:6" x14ac:dyDescent="0.3">
      <c r="A32" s="52" t="s">
        <v>69</v>
      </c>
    </row>
    <row r="33" spans="1:4" x14ac:dyDescent="0.3">
      <c r="A33" s="52" t="s">
        <v>70</v>
      </c>
    </row>
    <row r="35" spans="1:4" x14ac:dyDescent="0.3">
      <c r="A35" s="8" t="s">
        <v>75</v>
      </c>
    </row>
    <row r="36" spans="1:4" x14ac:dyDescent="0.3">
      <c r="A36" s="85" t="s">
        <v>71</v>
      </c>
    </row>
    <row r="37" spans="1:4" x14ac:dyDescent="0.3">
      <c r="A37" s="2" t="s">
        <v>72</v>
      </c>
      <c r="B37" s="2">
        <v>46</v>
      </c>
      <c r="C37" s="3">
        <v>11700</v>
      </c>
    </row>
    <row r="38" spans="1:4" x14ac:dyDescent="0.3">
      <c r="A38" s="85" t="s">
        <v>73</v>
      </c>
    </row>
    <row r="39" spans="1:4" x14ac:dyDescent="0.3">
      <c r="A39" s="2" t="s">
        <v>107</v>
      </c>
      <c r="B39">
        <v>46</v>
      </c>
      <c r="C39" s="86">
        <v>8347</v>
      </c>
      <c r="D39" t="s">
        <v>39</v>
      </c>
    </row>
    <row r="40" spans="1:4" x14ac:dyDescent="0.3">
      <c r="A40" s="2" t="s">
        <v>74</v>
      </c>
      <c r="B40">
        <v>46</v>
      </c>
      <c r="C40" s="1">
        <v>960</v>
      </c>
      <c r="D40" t="s">
        <v>39</v>
      </c>
    </row>
    <row r="41" spans="1:4" x14ac:dyDescent="0.3">
      <c r="A41" s="2" t="s">
        <v>76</v>
      </c>
      <c r="B41">
        <v>46</v>
      </c>
      <c r="C41" s="1">
        <v>117</v>
      </c>
      <c r="D41" t="s">
        <v>39</v>
      </c>
    </row>
    <row r="42" spans="1:4" x14ac:dyDescent="0.3">
      <c r="A42" s="2" t="s">
        <v>77</v>
      </c>
      <c r="B42">
        <v>46</v>
      </c>
      <c r="C42" s="1">
        <v>1170</v>
      </c>
      <c r="D42" t="s">
        <v>39</v>
      </c>
    </row>
    <row r="43" spans="1:4" x14ac:dyDescent="0.3">
      <c r="A43" s="2" t="s">
        <v>78</v>
      </c>
      <c r="B43">
        <v>46</v>
      </c>
      <c r="C43" s="1">
        <v>70</v>
      </c>
      <c r="D43" t="s">
        <v>39</v>
      </c>
    </row>
    <row r="44" spans="1:4" x14ac:dyDescent="0.3">
      <c r="A44" s="2" t="s">
        <v>79</v>
      </c>
      <c r="B44">
        <v>46</v>
      </c>
      <c r="C44" s="1">
        <v>251</v>
      </c>
      <c r="D44" t="s">
        <v>39</v>
      </c>
    </row>
    <row r="45" spans="1:4" x14ac:dyDescent="0.3">
      <c r="A45" s="2" t="s">
        <v>80</v>
      </c>
      <c r="B45">
        <v>46</v>
      </c>
      <c r="C45" s="1">
        <v>45</v>
      </c>
      <c r="D45" t="s">
        <v>39</v>
      </c>
    </row>
    <row r="46" spans="1:4" x14ac:dyDescent="0.3">
      <c r="A46" s="2" t="s">
        <v>83</v>
      </c>
      <c r="B46">
        <v>46</v>
      </c>
      <c r="C46" s="1">
        <v>400</v>
      </c>
      <c r="D46" t="s">
        <v>39</v>
      </c>
    </row>
    <row r="47" spans="1:4" x14ac:dyDescent="0.3">
      <c r="A47" s="2" t="s">
        <v>81</v>
      </c>
      <c r="B47">
        <v>46</v>
      </c>
      <c r="C47" s="1">
        <v>340</v>
      </c>
      <c r="D47" t="s">
        <v>39</v>
      </c>
    </row>
    <row r="48" spans="1:4" x14ac:dyDescent="0.3">
      <c r="A48" s="2" t="s">
        <v>82</v>
      </c>
      <c r="B48" s="2"/>
      <c r="C48" s="3">
        <f>SUM(C39:C47)</f>
        <v>11700</v>
      </c>
      <c r="D48" t="s">
        <v>39</v>
      </c>
    </row>
    <row r="58" spans="1:4" x14ac:dyDescent="0.3">
      <c r="A58" s="8" t="s">
        <v>84</v>
      </c>
    </row>
    <row r="59" spans="1:4" x14ac:dyDescent="0.3">
      <c r="A59" s="8" t="s">
        <v>85</v>
      </c>
    </row>
    <row r="60" spans="1:4" x14ac:dyDescent="0.3">
      <c r="A60" s="2" t="s">
        <v>86</v>
      </c>
      <c r="B60" s="2">
        <v>111</v>
      </c>
      <c r="C60" s="22">
        <v>5900</v>
      </c>
    </row>
    <row r="61" spans="1:4" x14ac:dyDescent="0.3">
      <c r="A61" s="85" t="s">
        <v>87</v>
      </c>
    </row>
    <row r="62" spans="1:4" x14ac:dyDescent="0.3">
      <c r="A62" s="2" t="s">
        <v>88</v>
      </c>
      <c r="B62">
        <v>111</v>
      </c>
      <c r="C62" s="1">
        <v>321</v>
      </c>
      <c r="D62" t="s">
        <v>40</v>
      </c>
    </row>
    <row r="63" spans="1:4" x14ac:dyDescent="0.3">
      <c r="A63" s="2" t="s">
        <v>89</v>
      </c>
      <c r="B63">
        <v>111</v>
      </c>
      <c r="C63" s="1">
        <v>227</v>
      </c>
      <c r="D63" t="s">
        <v>40</v>
      </c>
    </row>
    <row r="64" spans="1:4" x14ac:dyDescent="0.3">
      <c r="A64" s="2" t="s">
        <v>90</v>
      </c>
      <c r="B64">
        <v>111</v>
      </c>
      <c r="C64" s="1">
        <v>4390</v>
      </c>
      <c r="D64" t="s">
        <v>40</v>
      </c>
    </row>
    <row r="65" spans="1:4" x14ac:dyDescent="0.3">
      <c r="A65" s="2" t="s">
        <v>91</v>
      </c>
      <c r="B65">
        <v>111</v>
      </c>
      <c r="C65" s="1">
        <v>612</v>
      </c>
      <c r="D65" t="s">
        <v>40</v>
      </c>
    </row>
    <row r="66" spans="1:4" x14ac:dyDescent="0.3">
      <c r="A66" s="2" t="s">
        <v>92</v>
      </c>
      <c r="B66">
        <v>111</v>
      </c>
      <c r="C66" s="1">
        <v>350</v>
      </c>
      <c r="D66" t="s">
        <v>40</v>
      </c>
    </row>
    <row r="67" spans="1:4" x14ac:dyDescent="0.3">
      <c r="A67" s="2" t="s">
        <v>64</v>
      </c>
      <c r="C67" s="22">
        <f>SUM(C62:C66)</f>
        <v>5900</v>
      </c>
    </row>
    <row r="70" spans="1:4" x14ac:dyDescent="0.3">
      <c r="A70" s="8" t="s">
        <v>93</v>
      </c>
    </row>
    <row r="71" spans="1:4" x14ac:dyDescent="0.3">
      <c r="A71" s="2" t="s">
        <v>97</v>
      </c>
    </row>
    <row r="72" spans="1:4" x14ac:dyDescent="0.3">
      <c r="A72" s="2" t="s">
        <v>94</v>
      </c>
      <c r="B72">
        <v>46</v>
      </c>
      <c r="C72" s="87">
        <v>11700</v>
      </c>
    </row>
    <row r="73" spans="1:4" x14ac:dyDescent="0.3">
      <c r="A73" s="2" t="s">
        <v>95</v>
      </c>
      <c r="B73">
        <v>111</v>
      </c>
      <c r="C73" s="87">
        <v>5900</v>
      </c>
    </row>
    <row r="74" spans="1:4" x14ac:dyDescent="0.3">
      <c r="A74" s="2" t="s">
        <v>96</v>
      </c>
      <c r="C74" s="22">
        <f>SUM(C72:C73)</f>
        <v>17600</v>
      </c>
    </row>
    <row r="76" spans="1:4" x14ac:dyDescent="0.3">
      <c r="A76" s="2" t="s">
        <v>98</v>
      </c>
    </row>
    <row r="77" spans="1:4" x14ac:dyDescent="0.3">
      <c r="A77" s="2" t="s">
        <v>99</v>
      </c>
      <c r="B77">
        <v>46</v>
      </c>
      <c r="C77" s="1">
        <v>1066</v>
      </c>
      <c r="D77" t="s">
        <v>39</v>
      </c>
    </row>
    <row r="78" spans="1:4" x14ac:dyDescent="0.3">
      <c r="A78" s="2" t="s">
        <v>89</v>
      </c>
      <c r="B78">
        <v>46</v>
      </c>
      <c r="C78" s="1">
        <v>561</v>
      </c>
      <c r="D78" t="s">
        <v>43</v>
      </c>
    </row>
    <row r="79" spans="1:4" x14ac:dyDescent="0.3">
      <c r="A79" s="2" t="s">
        <v>99</v>
      </c>
      <c r="B79">
        <v>46</v>
      </c>
      <c r="C79" s="1">
        <v>2687</v>
      </c>
      <c r="D79" t="s">
        <v>43</v>
      </c>
    </row>
    <row r="80" spans="1:4" x14ac:dyDescent="0.3">
      <c r="A80" s="2" t="s">
        <v>100</v>
      </c>
      <c r="B80">
        <v>46</v>
      </c>
      <c r="C80" s="1">
        <v>676</v>
      </c>
      <c r="D80" t="s">
        <v>43</v>
      </c>
    </row>
    <row r="81" spans="1:4" x14ac:dyDescent="0.3">
      <c r="A81" s="2" t="s">
        <v>88</v>
      </c>
      <c r="B81">
        <v>111</v>
      </c>
      <c r="C81" s="1">
        <v>321</v>
      </c>
      <c r="D81" t="s">
        <v>40</v>
      </c>
    </row>
    <row r="82" spans="1:4" x14ac:dyDescent="0.3">
      <c r="A82" s="2" t="s">
        <v>91</v>
      </c>
      <c r="B82">
        <v>111</v>
      </c>
      <c r="C82" s="1">
        <v>612</v>
      </c>
      <c r="D82" t="s">
        <v>40</v>
      </c>
    </row>
    <row r="83" spans="1:4" x14ac:dyDescent="0.3">
      <c r="A83" s="2" t="s">
        <v>92</v>
      </c>
      <c r="B83">
        <v>111</v>
      </c>
      <c r="C83" s="1">
        <v>350</v>
      </c>
      <c r="D83" t="s">
        <v>40</v>
      </c>
    </row>
    <row r="84" spans="1:4" x14ac:dyDescent="0.3">
      <c r="A84" s="2" t="s">
        <v>101</v>
      </c>
      <c r="C84" s="22">
        <f>SUM(C77:C83)</f>
        <v>6273</v>
      </c>
    </row>
    <row r="85" spans="1:4" x14ac:dyDescent="0.3">
      <c r="A85" s="8" t="s">
        <v>105</v>
      </c>
    </row>
    <row r="86" spans="1:4" x14ac:dyDescent="0.3">
      <c r="A86" s="14" t="s">
        <v>104</v>
      </c>
    </row>
    <row r="87" spans="1:4" x14ac:dyDescent="0.3">
      <c r="A87" s="18" t="s">
        <v>102</v>
      </c>
      <c r="B87" s="53"/>
      <c r="C87" s="19">
        <v>493706</v>
      </c>
    </row>
    <row r="88" spans="1:4" x14ac:dyDescent="0.3">
      <c r="A88" s="18" t="s">
        <v>103</v>
      </c>
      <c r="B88" s="53"/>
      <c r="C88" s="19">
        <v>476113</v>
      </c>
    </row>
    <row r="90" spans="1:4" x14ac:dyDescent="0.3">
      <c r="A90" s="14" t="s">
        <v>106</v>
      </c>
    </row>
  </sheetData>
  <pageMargins left="0.31496062992125984" right="0.31496062992125984" top="0.15748031496062992" bottom="0.15748031496062992" header="0.19685039370078741" footer="0.11811023622047245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SLIACKA Anna</dc:creator>
  <cp:lastModifiedBy>SLIACKA Anna</cp:lastModifiedBy>
  <cp:lastPrinted>2026-09-28T20:42:23Z</cp:lastPrinted>
  <dcterms:created xsi:type="dcterms:W3CDTF">2026-09-24T15:13:00Z</dcterms:created>
  <dcterms:modified xsi:type="dcterms:W3CDTF">2026-09-28T21:03:04Z</dcterms:modified>
</cp:coreProperties>
</file>